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Arbejdsopgaver  - Noter (Nikolaj)\Grundejerforeninger\"/>
    </mc:Choice>
  </mc:AlternateContent>
  <xr:revisionPtr revIDLastSave="0" documentId="13_ncr:1_{1C579418-FFFE-4919-A437-9A63A089A9F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D9" i="1"/>
  <c r="F17" i="1"/>
  <c r="F38" i="1" l="1"/>
  <c r="F34" i="1"/>
  <c r="F19" i="1"/>
  <c r="F24" i="1"/>
  <c r="F29" i="1"/>
  <c r="F48" i="1"/>
  <c r="F47" i="1"/>
  <c r="F49" i="1" l="1"/>
  <c r="C35" i="1"/>
  <c r="F35" i="1" s="1"/>
  <c r="F28" i="1" l="1"/>
  <c r="F41" i="1"/>
  <c r="F27" i="1"/>
  <c r="F23" i="1"/>
  <c r="F22" i="1"/>
  <c r="F16" i="1"/>
  <c r="F12" i="1"/>
  <c r="F11" i="1"/>
  <c r="F9" i="1"/>
  <c r="F8" i="1"/>
  <c r="F7" i="1"/>
  <c r="C30" i="1" l="1"/>
  <c r="F30" i="1" s="1"/>
  <c r="F42" i="1" s="1"/>
</calcChain>
</file>

<file path=xl/sharedStrings.xml><?xml version="1.0" encoding="utf-8"?>
<sst xmlns="http://schemas.openxmlformats.org/spreadsheetml/2006/main" count="87" uniqueCount="67">
  <si>
    <t>Græs</t>
  </si>
  <si>
    <t>m2</t>
  </si>
  <si>
    <t>lbm</t>
  </si>
  <si>
    <t>stk</t>
  </si>
  <si>
    <t>Enhedspris</t>
  </si>
  <si>
    <t>Frekvens</t>
  </si>
  <si>
    <t>Tømning af rendestensbrønde</t>
  </si>
  <si>
    <t>Snerydning</t>
  </si>
  <si>
    <t>Fejning</t>
  </si>
  <si>
    <t>Renholdelse ukrudt(kemi)</t>
  </si>
  <si>
    <t>Glatførebekæmpelse</t>
  </si>
  <si>
    <t>Vejvedligeholdelse</t>
  </si>
  <si>
    <t>Vedligeholdelse af rendestensbrønde</t>
  </si>
  <si>
    <t>Vintertjeneste</t>
  </si>
  <si>
    <t>Stenmelsstier</t>
  </si>
  <si>
    <t>Reparation af vandrender</t>
  </si>
  <si>
    <t>Renholdelse af vandrender</t>
  </si>
  <si>
    <t xml:space="preserve"> - kemisk</t>
  </si>
  <si>
    <t xml:space="preserve"> - varmebehandling</t>
  </si>
  <si>
    <t>Afvanding</t>
  </si>
  <si>
    <t>Kørebaner</t>
  </si>
  <si>
    <t>Tilførsel af stenmel</t>
  </si>
  <si>
    <t>Øvrige</t>
  </si>
  <si>
    <t>Enhed</t>
  </si>
  <si>
    <t>Pris i alt</t>
  </si>
  <si>
    <t>m3</t>
  </si>
  <si>
    <t>Fejning vandrender</t>
  </si>
  <si>
    <t>Reprofilering</t>
  </si>
  <si>
    <t>time</t>
  </si>
  <si>
    <t>Læsning og Bortkørsel af sne</t>
  </si>
  <si>
    <t>Grønne områder</t>
  </si>
  <si>
    <t>Græsslåning</t>
  </si>
  <si>
    <t>Græsslåning vold</t>
  </si>
  <si>
    <t>Plantearealer</t>
  </si>
  <si>
    <t>Beplantningspleje</t>
  </si>
  <si>
    <t>Renholdelse (papir, blade mv)</t>
  </si>
  <si>
    <t>Mængde(pr. år) (m/stk/m2)</t>
  </si>
  <si>
    <t>Vedligeholdelse af belægninger</t>
  </si>
  <si>
    <t>Antal år</t>
  </si>
  <si>
    <t>pris pr. m2(slut)</t>
  </si>
  <si>
    <t>Opsparing pr. år</t>
  </si>
  <si>
    <r>
      <t xml:space="preserve">Nyt slidlag
</t>
    </r>
    <r>
      <rPr>
        <sz val="7"/>
        <color theme="1"/>
        <rFont val="Calibri"/>
        <family val="2"/>
        <scheme val="minor"/>
      </rPr>
      <t>Der tages udgangspunkt i en m2 på 65 kr/m2 + 10 kr./m2 til afræsning og en fremskrivning på 0,8%</t>
    </r>
  </si>
  <si>
    <r>
      <t xml:space="preserve">Chaussestensbelægninger, brønde skilte mv.
</t>
    </r>
    <r>
      <rPr>
        <sz val="7"/>
        <color theme="1"/>
        <rFont val="Calibri"/>
        <family val="2"/>
        <scheme val="minor"/>
      </rPr>
      <t>Der tages udgangspunkt i en m2-pris på 50 kr/m2 og en fremskrivning på 0,8%</t>
    </r>
  </si>
  <si>
    <t>Kr/år</t>
  </si>
  <si>
    <t>Renholdelse ukrudt(2 m bredde)(miljørive)</t>
  </si>
  <si>
    <r>
      <t xml:space="preserve">Øvrige arealer
</t>
    </r>
    <r>
      <rPr>
        <sz val="7"/>
        <color theme="1"/>
        <rFont val="Calibri"/>
        <family val="2"/>
        <scheme val="minor"/>
      </rPr>
      <t>De forventes holdt af tilstødende grundejere. NB! Husk at placering af genstande, hække mv. ikke er tilladt. Det er et vejareal.</t>
    </r>
  </si>
  <si>
    <t>Bemærkning</t>
  </si>
  <si>
    <t>Vedligeholdelse i alt</t>
  </si>
  <si>
    <t>Mængdeopgørelse</t>
  </si>
  <si>
    <t>Rendestensbrønde(stk)</t>
  </si>
  <si>
    <t>Chaussestensbelægninger(lbm)</t>
  </si>
  <si>
    <t>Chaussestensbelægninger(m2)</t>
  </si>
  <si>
    <t>Asfalt(m2)</t>
  </si>
  <si>
    <t>Stenmelsti(m2)</t>
  </si>
  <si>
    <t>Stenmelsti(lbm)</t>
  </si>
  <si>
    <t>Græsarealer - vold (m2)</t>
  </si>
  <si>
    <t>Græsarealer (m2)</t>
  </si>
  <si>
    <t>Øvrige arealer(m2)</t>
  </si>
  <si>
    <t>Total indbetaling til grundejerforening
pr. husstand / pr. år</t>
  </si>
  <si>
    <t>Opsparing i alt pr. år</t>
  </si>
  <si>
    <t xml:space="preserve">Der skal vælges metode </t>
  </si>
  <si>
    <t>Spøjtning er valgt</t>
  </si>
  <si>
    <t>Antal grunde på</t>
  </si>
  <si>
    <t xml:space="preserve"> Opsparing og vedligeholdelse af arealer</t>
  </si>
  <si>
    <t>Bør overvejes kraftigt</t>
  </si>
  <si>
    <r>
      <t xml:space="preserve">Vedligeholdelse
</t>
    </r>
    <r>
      <rPr>
        <b/>
        <sz val="7"/>
        <color theme="1"/>
        <rFont val="Calibri"/>
        <family val="2"/>
        <scheme val="minor"/>
      </rPr>
      <t>Alle priser er inkl. moms</t>
    </r>
  </si>
  <si>
    <t xml:space="preserve">Der er pt. Ingen planteelementer på de arealer der skal overdrages.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</si>
</sst>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3" borderId="8" applyNumberFormat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4" fontId="0" fillId="0" borderId="5" xfId="0" applyNumberFormat="1" applyBorder="1" applyAlignment="1">
      <alignment vertical="top"/>
    </xf>
    <xf numFmtId="4" fontId="1" fillId="0" borderId="4" xfId="0" applyNumberFormat="1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" fontId="0" fillId="2" borderId="1" xfId="0" applyNumberFormat="1" applyFill="1" applyBorder="1" applyAlignment="1">
      <alignment vertical="top"/>
    </xf>
    <xf numFmtId="0" fontId="0" fillId="4" borderId="10" xfId="0" applyFill="1" applyBorder="1"/>
    <xf numFmtId="0" fontId="0" fillId="4" borderId="12" xfId="0" applyFill="1" applyBorder="1"/>
    <xf numFmtId="0" fontId="2" fillId="0" borderId="13" xfId="0" applyFont="1" applyBorder="1" applyAlignment="1">
      <alignment vertical="top"/>
    </xf>
    <xf numFmtId="0" fontId="0" fillId="0" borderId="13" xfId="0" applyBorder="1" applyAlignment="1">
      <alignment vertical="top"/>
    </xf>
    <xf numFmtId="4" fontId="0" fillId="0" borderId="13" xfId="0" applyNumberFormat="1" applyBorder="1" applyAlignment="1">
      <alignment vertical="top"/>
    </xf>
    <xf numFmtId="0" fontId="1" fillId="0" borderId="11" xfId="0" applyFont="1" applyBorder="1"/>
    <xf numFmtId="0" fontId="1" fillId="0" borderId="9" xfId="0" applyFont="1" applyBorder="1"/>
    <xf numFmtId="0" fontId="4" fillId="0" borderId="10" xfId="0" applyFont="1" applyBorder="1" applyAlignment="1">
      <alignment vertical="top"/>
    </xf>
    <xf numFmtId="0" fontId="0" fillId="0" borderId="13" xfId="0" applyBorder="1" applyAlignment="1">
      <alignment vertical="top" wrapText="1"/>
    </xf>
    <xf numFmtId="4" fontId="0" fillId="0" borderId="15" xfId="0" applyNumberFormat="1" applyBorder="1" applyAlignment="1">
      <alignment vertical="top"/>
    </xf>
    <xf numFmtId="0" fontId="1" fillId="0" borderId="14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0" fillId="0" borderId="1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/>
    <xf numFmtId="4" fontId="0" fillId="0" borderId="0" xfId="0" applyNumberFormat="1" applyBorder="1" applyAlignment="1">
      <alignment vertical="top"/>
    </xf>
    <xf numFmtId="0" fontId="9" fillId="3" borderId="10" xfId="1" applyBorder="1" applyAlignment="1">
      <alignment vertical="top" wrapText="1"/>
    </xf>
    <xf numFmtId="4" fontId="10" fillId="3" borderId="24" xfId="1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</cellXfs>
  <cellStyles count="2">
    <cellStyle name="Beregning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512669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608669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a-DK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REDIGÉR IKKE </a:t>
          </a:r>
        </a:p>
        <a:p>
          <a:pPr algn="ctr"/>
          <a:r>
            <a:rPr lang="da-DK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Kun til Esris brug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workbookViewId="0">
      <selection activeCell="B55" sqref="B55"/>
    </sheetView>
  </sheetViews>
  <sheetFormatPr defaultRowHeight="15" x14ac:dyDescent="0.25"/>
  <cols>
    <col min="1" max="1" width="51.42578125" bestFit="1" customWidth="1"/>
    <col min="2" max="2" width="11.28515625" bestFit="1" customWidth="1"/>
    <col min="3" max="3" width="26" bestFit="1" customWidth="1"/>
    <col min="4" max="5" width="21" bestFit="1" customWidth="1"/>
    <col min="6" max="6" width="23" customWidth="1"/>
    <col min="7" max="7" width="36" customWidth="1"/>
    <col min="8" max="8" width="39.85546875" bestFit="1" customWidth="1"/>
    <col min="9" max="9" width="12.42578125" bestFit="1" customWidth="1"/>
    <col min="10" max="10" width="18.28515625" bestFit="1" customWidth="1"/>
    <col min="11" max="11" width="11.140625" bestFit="1" customWidth="1"/>
    <col min="13" max="14" width="13.85546875" customWidth="1"/>
    <col min="15" max="15" width="20.42578125" bestFit="1" customWidth="1"/>
    <col min="16" max="16" width="27.140625" bestFit="1" customWidth="1"/>
    <col min="17" max="17" width="14.42578125" bestFit="1" customWidth="1"/>
    <col min="18" max="18" width="12.7109375" bestFit="1" customWidth="1"/>
    <col min="19" max="19" width="17.85546875" bestFit="1" customWidth="1"/>
  </cols>
  <sheetData>
    <row r="1" spans="1:13" ht="33" thickBot="1" x14ac:dyDescent="0.55000000000000004">
      <c r="A1" s="21"/>
      <c r="B1" s="46" t="s">
        <v>63</v>
      </c>
      <c r="C1" s="46"/>
      <c r="D1" s="46"/>
      <c r="E1" s="46"/>
      <c r="F1" s="46"/>
      <c r="G1" s="22"/>
      <c r="I1" s="47"/>
      <c r="J1" s="47"/>
      <c r="K1" s="47"/>
      <c r="L1" s="47"/>
      <c r="M1" s="47"/>
    </row>
    <row r="2" spans="1:13" x14ac:dyDescent="0.25">
      <c r="B2" s="3"/>
      <c r="C2" s="3"/>
      <c r="D2" s="3"/>
      <c r="E2" s="3"/>
      <c r="F2" s="3"/>
      <c r="I2" s="3"/>
      <c r="J2" s="3"/>
      <c r="K2" s="3"/>
      <c r="L2" s="3"/>
      <c r="M2" s="3"/>
    </row>
    <row r="3" spans="1:13" ht="28.5" x14ac:dyDescent="0.25">
      <c r="A3" s="4" t="s">
        <v>65</v>
      </c>
      <c r="B3" s="5"/>
      <c r="C3" s="5"/>
      <c r="D3" s="5"/>
      <c r="E3" s="5"/>
      <c r="F3" s="5"/>
      <c r="G3" s="5"/>
    </row>
    <row r="4" spans="1:13" ht="15.75" thickBot="1" x14ac:dyDescent="0.3">
      <c r="A4" s="5"/>
      <c r="B4" s="5"/>
      <c r="C4" s="5"/>
      <c r="D4" s="5"/>
      <c r="E4" s="5"/>
      <c r="F4" s="5"/>
      <c r="G4" s="5"/>
    </row>
    <row r="5" spans="1:13" ht="15.75" thickBot="1" x14ac:dyDescent="0.3">
      <c r="A5" s="28" t="s">
        <v>11</v>
      </c>
      <c r="B5" s="27" t="s">
        <v>23</v>
      </c>
      <c r="C5" s="27" t="s">
        <v>36</v>
      </c>
      <c r="D5" s="26" t="s">
        <v>5</v>
      </c>
      <c r="E5" s="27" t="s">
        <v>4</v>
      </c>
      <c r="F5" s="26" t="s">
        <v>24</v>
      </c>
      <c r="G5" s="27" t="s">
        <v>46</v>
      </c>
      <c r="H5" s="1"/>
    </row>
    <row r="6" spans="1:13" x14ac:dyDescent="0.25">
      <c r="A6" s="23" t="s">
        <v>19</v>
      </c>
      <c r="B6" s="24"/>
      <c r="C6" s="24"/>
      <c r="D6" s="24"/>
      <c r="E6" s="25"/>
      <c r="F6" s="25"/>
      <c r="G6" s="24"/>
      <c r="H6" s="2"/>
    </row>
    <row r="7" spans="1:13" x14ac:dyDescent="0.25">
      <c r="A7" s="7" t="s">
        <v>6</v>
      </c>
      <c r="B7" s="7" t="s">
        <v>3</v>
      </c>
      <c r="C7" s="7">
        <v>48</v>
      </c>
      <c r="D7" s="7">
        <v>1</v>
      </c>
      <c r="E7" s="9">
        <v>55</v>
      </c>
      <c r="F7" s="9">
        <f>E7*C7*D7</f>
        <v>2640</v>
      </c>
      <c r="G7" s="7"/>
    </row>
    <row r="8" spans="1:13" x14ac:dyDescent="0.25">
      <c r="A8" s="7" t="s">
        <v>12</v>
      </c>
      <c r="B8" s="7" t="s">
        <v>3</v>
      </c>
      <c r="C8" s="7">
        <v>48</v>
      </c>
      <c r="D8" s="7">
        <v>0.02</v>
      </c>
      <c r="E8" s="9">
        <v>4500</v>
      </c>
      <c r="F8" s="9">
        <f t="shared" ref="F8:F12" si="0">E8*C8*D8</f>
        <v>4320</v>
      </c>
      <c r="G8" s="7"/>
    </row>
    <row r="9" spans="1:13" x14ac:dyDescent="0.25">
      <c r="A9" s="7" t="s">
        <v>15</v>
      </c>
      <c r="B9" s="7" t="s">
        <v>2</v>
      </c>
      <c r="C9" s="7">
        <v>1977</v>
      </c>
      <c r="D9" s="7">
        <f>2/C9</f>
        <v>1.0116337885685382E-3</v>
      </c>
      <c r="E9" s="9">
        <v>1600</v>
      </c>
      <c r="F9" s="9">
        <f t="shared" si="0"/>
        <v>3200</v>
      </c>
      <c r="G9" s="7"/>
    </row>
    <row r="10" spans="1:13" x14ac:dyDescent="0.25">
      <c r="A10" s="7" t="s">
        <v>16</v>
      </c>
      <c r="B10" s="7"/>
      <c r="C10" s="7"/>
      <c r="D10" s="7"/>
      <c r="E10" s="9"/>
      <c r="F10" s="9"/>
      <c r="G10" s="7"/>
    </row>
    <row r="11" spans="1:13" x14ac:dyDescent="0.25">
      <c r="A11" s="7" t="s">
        <v>17</v>
      </c>
      <c r="B11" s="7" t="s">
        <v>2</v>
      </c>
      <c r="C11" s="7">
        <v>1977</v>
      </c>
      <c r="D11" s="7">
        <v>2</v>
      </c>
      <c r="E11" s="9">
        <v>0.25</v>
      </c>
      <c r="F11" s="9">
        <f t="shared" si="0"/>
        <v>988.5</v>
      </c>
      <c r="G11" s="7" t="s">
        <v>61</v>
      </c>
    </row>
    <row r="12" spans="1:13" x14ac:dyDescent="0.25">
      <c r="A12" s="7" t="s">
        <v>18</v>
      </c>
      <c r="B12" s="7" t="s">
        <v>2</v>
      </c>
      <c r="C12" s="7">
        <v>1977</v>
      </c>
      <c r="D12" s="7">
        <v>5</v>
      </c>
      <c r="E12" s="9">
        <v>1</v>
      </c>
      <c r="F12" s="20">
        <f t="shared" si="0"/>
        <v>9885</v>
      </c>
      <c r="G12" s="7" t="s">
        <v>60</v>
      </c>
    </row>
    <row r="13" spans="1:13" x14ac:dyDescent="0.25">
      <c r="A13" s="7"/>
      <c r="B13" s="7"/>
      <c r="C13" s="7"/>
      <c r="D13" s="7"/>
      <c r="E13" s="9"/>
      <c r="F13" s="9"/>
      <c r="G13" s="7"/>
    </row>
    <row r="14" spans="1:13" x14ac:dyDescent="0.25">
      <c r="A14" s="7"/>
      <c r="B14" s="7"/>
      <c r="C14" s="7"/>
      <c r="D14" s="7"/>
      <c r="E14" s="9"/>
      <c r="F14" s="9"/>
      <c r="G14" s="7"/>
    </row>
    <row r="15" spans="1:13" x14ac:dyDescent="0.25">
      <c r="A15" s="10" t="s">
        <v>20</v>
      </c>
      <c r="B15" s="7"/>
      <c r="C15" s="7"/>
      <c r="D15" s="7"/>
      <c r="E15" s="9"/>
      <c r="F15" s="9"/>
      <c r="G15" s="7"/>
      <c r="H15" s="2"/>
    </row>
    <row r="16" spans="1:13" x14ac:dyDescent="0.25">
      <c r="A16" s="7" t="s">
        <v>8</v>
      </c>
      <c r="B16" s="7" t="s">
        <v>1</v>
      </c>
      <c r="C16" s="7">
        <v>3185</v>
      </c>
      <c r="D16" s="7">
        <v>2</v>
      </c>
      <c r="E16" s="9">
        <v>0.25</v>
      </c>
      <c r="F16" s="9">
        <f t="shared" ref="F16:F17" si="1">E16*C16*D16</f>
        <v>1592.5</v>
      </c>
      <c r="G16" s="7"/>
    </row>
    <row r="17" spans="1:8" x14ac:dyDescent="0.25">
      <c r="A17" s="7" t="s">
        <v>26</v>
      </c>
      <c r="B17" s="7" t="s">
        <v>2</v>
      </c>
      <c r="C17" s="7">
        <v>1977</v>
      </c>
      <c r="D17" s="7">
        <v>2</v>
      </c>
      <c r="E17" s="9">
        <v>0.5</v>
      </c>
      <c r="F17" s="9">
        <f t="shared" si="1"/>
        <v>1977</v>
      </c>
      <c r="G17" s="7"/>
    </row>
    <row r="18" spans="1:8" x14ac:dyDescent="0.25">
      <c r="A18" s="7" t="s">
        <v>37</v>
      </c>
      <c r="B18" s="7" t="s">
        <v>1</v>
      </c>
      <c r="C18" s="7">
        <v>6</v>
      </c>
      <c r="D18" s="7">
        <v>0</v>
      </c>
      <c r="E18" s="9">
        <v>0</v>
      </c>
      <c r="F18" s="9"/>
      <c r="G18" s="7"/>
    </row>
    <row r="19" spans="1:8" ht="33" x14ac:dyDescent="0.25">
      <c r="A19" s="8" t="s">
        <v>45</v>
      </c>
      <c r="B19" s="7" t="s">
        <v>1</v>
      </c>
      <c r="C19" s="7">
        <v>1867</v>
      </c>
      <c r="D19" s="35"/>
      <c r="E19" s="9">
        <v>0</v>
      </c>
      <c r="F19" s="9">
        <f>E19*C19*D18</f>
        <v>0</v>
      </c>
      <c r="G19" s="7"/>
    </row>
    <row r="20" spans="1:8" ht="15.75" thickBot="1" x14ac:dyDescent="0.3">
      <c r="A20" s="15"/>
      <c r="B20" s="15"/>
      <c r="C20" s="15"/>
      <c r="D20" s="15"/>
      <c r="E20" s="43"/>
      <c r="F20" s="43"/>
      <c r="G20" s="15"/>
    </row>
    <row r="21" spans="1:8" ht="16.5" thickBot="1" x14ac:dyDescent="0.3">
      <c r="A21" s="48" t="s">
        <v>13</v>
      </c>
      <c r="B21" s="49"/>
      <c r="C21" s="49"/>
      <c r="D21" s="49"/>
      <c r="E21" s="49"/>
      <c r="F21" s="49"/>
      <c r="G21" s="50"/>
      <c r="H21" s="1"/>
    </row>
    <row r="22" spans="1:8" x14ac:dyDescent="0.25">
      <c r="A22" s="24" t="s">
        <v>7</v>
      </c>
      <c r="B22" s="24" t="s">
        <v>1</v>
      </c>
      <c r="C22" s="24">
        <v>3185</v>
      </c>
      <c r="D22" s="24">
        <v>5</v>
      </c>
      <c r="E22" s="25">
        <v>0.25</v>
      </c>
      <c r="F22" s="25">
        <f t="shared" ref="F22:F24" si="2">E22*C22*D22</f>
        <v>3981.25</v>
      </c>
      <c r="G22" s="24" t="s">
        <v>64</v>
      </c>
    </row>
    <row r="23" spans="1:8" x14ac:dyDescent="0.25">
      <c r="A23" s="7" t="s">
        <v>10</v>
      </c>
      <c r="B23" s="7" t="s">
        <v>1</v>
      </c>
      <c r="C23" s="7">
        <v>3185</v>
      </c>
      <c r="D23" s="7">
        <v>30</v>
      </c>
      <c r="E23" s="9">
        <v>0.15</v>
      </c>
      <c r="F23" s="9">
        <f t="shared" si="2"/>
        <v>14332.5</v>
      </c>
      <c r="G23" s="7" t="s">
        <v>64</v>
      </c>
    </row>
    <row r="24" spans="1:8" x14ac:dyDescent="0.25">
      <c r="A24" s="7" t="s">
        <v>29</v>
      </c>
      <c r="B24" s="7" t="s">
        <v>28</v>
      </c>
      <c r="C24" s="7">
        <v>10</v>
      </c>
      <c r="D24" s="7">
        <v>2</v>
      </c>
      <c r="E24" s="9">
        <v>700</v>
      </c>
      <c r="F24" s="9">
        <f t="shared" si="2"/>
        <v>14000</v>
      </c>
      <c r="G24" s="7" t="s">
        <v>64</v>
      </c>
    </row>
    <row r="25" spans="1:8" x14ac:dyDescent="0.25">
      <c r="A25" s="7"/>
      <c r="B25" s="7"/>
      <c r="C25" s="7"/>
      <c r="D25" s="7"/>
      <c r="E25" s="9"/>
      <c r="F25" s="9"/>
      <c r="G25" s="7"/>
    </row>
    <row r="26" spans="1:8" x14ac:dyDescent="0.25">
      <c r="A26" s="10" t="s">
        <v>14</v>
      </c>
      <c r="B26" s="7"/>
      <c r="C26" s="7"/>
      <c r="D26" s="7"/>
      <c r="E26" s="9"/>
      <c r="F26" s="9"/>
      <c r="G26" s="7"/>
      <c r="H26" s="1"/>
    </row>
    <row r="27" spans="1:8" x14ac:dyDescent="0.25">
      <c r="A27" s="7" t="s">
        <v>44</v>
      </c>
      <c r="B27" s="7" t="s">
        <v>2</v>
      </c>
      <c r="C27" s="7">
        <v>311</v>
      </c>
      <c r="D27" s="7">
        <v>5</v>
      </c>
      <c r="E27" s="9">
        <v>2.5</v>
      </c>
      <c r="F27" s="20">
        <f>E27*C27*D27</f>
        <v>3887.5</v>
      </c>
      <c r="G27" s="7"/>
    </row>
    <row r="28" spans="1:8" x14ac:dyDescent="0.25">
      <c r="A28" s="7" t="s">
        <v>9</v>
      </c>
      <c r="B28" s="7" t="s">
        <v>1</v>
      </c>
      <c r="C28" s="7">
        <v>1287</v>
      </c>
      <c r="D28" s="7">
        <v>2</v>
      </c>
      <c r="E28" s="9">
        <v>0.25</v>
      </c>
      <c r="F28" s="9">
        <f t="shared" ref="F28:F30" si="3">E28*C28*D28</f>
        <v>643.5</v>
      </c>
      <c r="G28" s="7"/>
    </row>
    <row r="29" spans="1:8" x14ac:dyDescent="0.25">
      <c r="A29" s="7" t="s">
        <v>27</v>
      </c>
      <c r="B29" s="7" t="s">
        <v>2</v>
      </c>
      <c r="C29" s="7">
        <v>311</v>
      </c>
      <c r="D29" s="7">
        <v>2</v>
      </c>
      <c r="E29" s="9">
        <v>2.5</v>
      </c>
      <c r="F29" s="9">
        <f t="shared" si="3"/>
        <v>1555</v>
      </c>
      <c r="G29" s="7"/>
    </row>
    <row r="30" spans="1:8" x14ac:dyDescent="0.25">
      <c r="A30" s="7" t="s">
        <v>21</v>
      </c>
      <c r="B30" s="7" t="s">
        <v>25</v>
      </c>
      <c r="C30" s="7">
        <f>C28*0.01</f>
        <v>12.870000000000001</v>
      </c>
      <c r="D30" s="7">
        <v>1</v>
      </c>
      <c r="E30" s="9">
        <v>500</v>
      </c>
      <c r="F30" s="9">
        <f t="shared" si="3"/>
        <v>6435.0000000000009</v>
      </c>
      <c r="G30" s="7"/>
    </row>
    <row r="31" spans="1:8" x14ac:dyDescent="0.25">
      <c r="A31" s="7"/>
      <c r="B31" s="7"/>
      <c r="C31" s="7"/>
      <c r="D31" s="7"/>
      <c r="E31" s="9"/>
      <c r="F31" s="9"/>
      <c r="G31" s="7"/>
    </row>
    <row r="32" spans="1:8" x14ac:dyDescent="0.25">
      <c r="A32" s="10" t="s">
        <v>30</v>
      </c>
      <c r="B32" s="7"/>
      <c r="C32" s="7"/>
      <c r="D32" s="7"/>
      <c r="E32" s="9"/>
      <c r="F32" s="9"/>
      <c r="G32" s="7"/>
      <c r="H32" s="1"/>
    </row>
    <row r="33" spans="1:8" x14ac:dyDescent="0.25">
      <c r="A33" s="11" t="s">
        <v>0</v>
      </c>
      <c r="B33" s="7"/>
      <c r="C33" s="7"/>
      <c r="D33" s="7"/>
      <c r="E33" s="9"/>
      <c r="F33" s="9"/>
      <c r="G33" s="7"/>
      <c r="H33" s="2"/>
    </row>
    <row r="34" spans="1:8" x14ac:dyDescent="0.25">
      <c r="A34" s="7" t="s">
        <v>31</v>
      </c>
      <c r="B34" s="7" t="s">
        <v>1</v>
      </c>
      <c r="C34" s="7">
        <v>14720</v>
      </c>
      <c r="D34" s="7">
        <v>5</v>
      </c>
      <c r="E34" s="9">
        <v>0.15</v>
      </c>
      <c r="F34" s="9">
        <f t="shared" ref="F34:F35" si="4">E34*C34*D34</f>
        <v>11040</v>
      </c>
      <c r="G34" s="7"/>
    </row>
    <row r="35" spans="1:8" x14ac:dyDescent="0.25">
      <c r="A35" s="7" t="s">
        <v>32</v>
      </c>
      <c r="B35" s="7" t="s">
        <v>1</v>
      </c>
      <c r="C35" s="7">
        <f>7217*1.2</f>
        <v>8660.4</v>
      </c>
      <c r="D35" s="7">
        <v>1</v>
      </c>
      <c r="E35" s="9">
        <v>0.3</v>
      </c>
      <c r="F35" s="9">
        <f t="shared" si="4"/>
        <v>2598.12</v>
      </c>
      <c r="G35" s="7"/>
    </row>
    <row r="36" spans="1:8" x14ac:dyDescent="0.25">
      <c r="A36" s="7"/>
      <c r="B36" s="7"/>
      <c r="C36" s="7"/>
      <c r="D36" s="7"/>
      <c r="E36" s="9"/>
      <c r="F36" s="9"/>
      <c r="G36" s="7"/>
    </row>
    <row r="37" spans="1:8" x14ac:dyDescent="0.25">
      <c r="A37" s="11" t="s">
        <v>33</v>
      </c>
      <c r="B37" s="7"/>
      <c r="C37" s="7"/>
      <c r="D37" s="7"/>
      <c r="E37" s="9"/>
      <c r="F37" s="9"/>
      <c r="G37" s="7"/>
      <c r="H37" s="2"/>
    </row>
    <row r="38" spans="1:8" ht="30" x14ac:dyDescent="0.25">
      <c r="A38" s="7" t="s">
        <v>34</v>
      </c>
      <c r="B38" s="7" t="s">
        <v>1</v>
      </c>
      <c r="C38" s="7">
        <v>0</v>
      </c>
      <c r="D38" s="7">
        <v>0</v>
      </c>
      <c r="E38" s="9">
        <v>0</v>
      </c>
      <c r="F38" s="9">
        <f t="shared" ref="F38" si="5">E38*C38*D38</f>
        <v>0</v>
      </c>
      <c r="G38" s="8" t="s">
        <v>66</v>
      </c>
    </row>
    <row r="39" spans="1:8" x14ac:dyDescent="0.25">
      <c r="A39" s="7"/>
      <c r="B39" s="7"/>
      <c r="C39" s="7"/>
      <c r="D39" s="7"/>
      <c r="E39" s="9"/>
      <c r="F39" s="9"/>
      <c r="G39" s="7"/>
    </row>
    <row r="40" spans="1:8" x14ac:dyDescent="0.25">
      <c r="A40" s="6" t="s">
        <v>22</v>
      </c>
      <c r="B40" s="7"/>
      <c r="C40" s="7"/>
      <c r="D40" s="7"/>
      <c r="E40" s="9"/>
      <c r="F40" s="9"/>
      <c r="G40" s="14"/>
    </row>
    <row r="41" spans="1:8" x14ac:dyDescent="0.25">
      <c r="A41" s="7" t="s">
        <v>35</v>
      </c>
      <c r="B41" s="7" t="s">
        <v>1</v>
      </c>
      <c r="C41" s="7">
        <v>29370</v>
      </c>
      <c r="D41" s="7">
        <v>2</v>
      </c>
      <c r="E41" s="9">
        <v>0.05</v>
      </c>
      <c r="F41" s="16">
        <f>E41*C41*D41</f>
        <v>2937</v>
      </c>
      <c r="G41" s="19"/>
    </row>
    <row r="42" spans="1:8" ht="15.75" thickBot="1" x14ac:dyDescent="0.3">
      <c r="A42" s="7"/>
      <c r="B42" s="7"/>
      <c r="C42" s="7"/>
      <c r="D42" s="7"/>
      <c r="E42" s="12" t="s">
        <v>47</v>
      </c>
      <c r="F42" s="17">
        <f>SUM(F7:F41)</f>
        <v>86012.87</v>
      </c>
      <c r="G42" s="18"/>
    </row>
    <row r="43" spans="1:8" ht="15.75" thickTop="1" x14ac:dyDescent="0.25">
      <c r="A43" s="5"/>
      <c r="B43" s="5"/>
      <c r="C43" s="5"/>
      <c r="D43" s="5"/>
      <c r="E43" s="5"/>
      <c r="F43" s="5"/>
      <c r="G43" s="15"/>
    </row>
    <row r="44" spans="1:8" x14ac:dyDescent="0.25">
      <c r="A44" s="5"/>
      <c r="B44" s="5"/>
      <c r="C44" s="5"/>
      <c r="D44" s="5"/>
      <c r="E44" s="5"/>
      <c r="F44" s="5"/>
      <c r="G44" s="15"/>
    </row>
    <row r="45" spans="1:8" ht="15.75" thickBot="1" x14ac:dyDescent="0.3">
      <c r="A45" s="5"/>
      <c r="B45" s="5"/>
      <c r="C45" s="5"/>
      <c r="D45" s="5"/>
      <c r="E45" s="5"/>
      <c r="F45" s="5"/>
      <c r="G45" s="15"/>
    </row>
    <row r="46" spans="1:8" ht="15.75" thickBot="1" x14ac:dyDescent="0.3">
      <c r="A46" s="31" t="s">
        <v>40</v>
      </c>
      <c r="B46" s="32"/>
      <c r="C46" s="33" t="s">
        <v>23</v>
      </c>
      <c r="D46" s="33" t="s">
        <v>38</v>
      </c>
      <c r="E46" s="33" t="s">
        <v>39</v>
      </c>
      <c r="F46" s="34" t="s">
        <v>43</v>
      </c>
      <c r="G46" s="15"/>
    </row>
    <row r="47" spans="1:8" ht="33" x14ac:dyDescent="0.25">
      <c r="A47" s="29" t="s">
        <v>41</v>
      </c>
      <c r="B47" s="24" t="s">
        <v>1</v>
      </c>
      <c r="C47" s="24">
        <v>3185</v>
      </c>
      <c r="D47" s="24">
        <v>23</v>
      </c>
      <c r="E47" s="25">
        <v>112.6</v>
      </c>
      <c r="F47" s="30">
        <f>E47*C47/D47</f>
        <v>15592.652173913044</v>
      </c>
      <c r="G47" s="18"/>
    </row>
    <row r="48" spans="1:8" ht="24" x14ac:dyDescent="0.25">
      <c r="A48" s="8" t="s">
        <v>42</v>
      </c>
      <c r="B48" s="7" t="s">
        <v>1</v>
      </c>
      <c r="C48" s="7">
        <v>1070</v>
      </c>
      <c r="D48" s="7">
        <v>23</v>
      </c>
      <c r="E48" s="9">
        <v>250</v>
      </c>
      <c r="F48" s="16">
        <f>E48*C48/D48</f>
        <v>11630.434782608696</v>
      </c>
      <c r="G48" s="18"/>
    </row>
    <row r="49" spans="1:8" ht="15.75" thickBot="1" x14ac:dyDescent="0.3">
      <c r="A49" s="7"/>
      <c r="B49" s="7"/>
      <c r="C49" s="7"/>
      <c r="D49" s="7"/>
      <c r="E49" s="12" t="s">
        <v>59</v>
      </c>
      <c r="F49" s="17">
        <f>SUM(F47:F48)</f>
        <v>27223.08695652174</v>
      </c>
      <c r="G49" s="18"/>
    </row>
    <row r="50" spans="1:8" ht="15.75" thickTop="1" x14ac:dyDescent="0.25">
      <c r="A50" s="5"/>
      <c r="B50" s="5"/>
      <c r="C50" s="5"/>
      <c r="D50" s="5"/>
      <c r="E50" s="5"/>
      <c r="F50" s="5"/>
      <c r="G50" s="5"/>
    </row>
    <row r="51" spans="1:8" x14ac:dyDescent="0.25">
      <c r="A51" s="5"/>
      <c r="B51" s="5"/>
      <c r="C51" s="5"/>
      <c r="D51" s="5"/>
      <c r="E51" s="5"/>
      <c r="F51" s="5"/>
      <c r="G51" s="5"/>
      <c r="H51" s="1"/>
    </row>
    <row r="52" spans="1:8" ht="15.75" x14ac:dyDescent="0.25">
      <c r="A52" s="13" t="s">
        <v>62</v>
      </c>
      <c r="B52" s="13">
        <v>55</v>
      </c>
      <c r="C52" s="5"/>
      <c r="D52" s="5"/>
      <c r="E52" s="5"/>
      <c r="F52" s="5"/>
      <c r="G52" s="5"/>
    </row>
    <row r="53" spans="1:8" ht="16.5" thickBot="1" x14ac:dyDescent="0.3">
      <c r="A53" s="13"/>
      <c r="B53" s="13"/>
      <c r="C53" s="5"/>
      <c r="D53" s="5"/>
      <c r="E53" s="5"/>
      <c r="F53" s="5"/>
      <c r="G53" s="5"/>
    </row>
    <row r="54" spans="1:8" ht="30.75" thickBot="1" x14ac:dyDescent="0.3">
      <c r="A54" s="44" t="s">
        <v>58</v>
      </c>
      <c r="B54" s="45">
        <f>SUM(F49,F42)/B52</f>
        <v>2058.835581027668</v>
      </c>
      <c r="C54" s="5"/>
      <c r="D54" s="5"/>
      <c r="E54" s="5"/>
      <c r="F54" s="5"/>
      <c r="G54" s="5"/>
      <c r="H54" s="1"/>
    </row>
    <row r="58" spans="1:8" ht="15.75" thickBot="1" x14ac:dyDescent="0.3"/>
    <row r="59" spans="1:8" ht="15.75" thickBot="1" x14ac:dyDescent="0.3">
      <c r="A59" s="51" t="s">
        <v>48</v>
      </c>
      <c r="B59" s="52"/>
    </row>
    <row r="60" spans="1:8" x14ac:dyDescent="0.25">
      <c r="A60" s="36" t="s">
        <v>49</v>
      </c>
      <c r="B60" s="39">
        <v>48</v>
      </c>
    </row>
    <row r="61" spans="1:8" x14ac:dyDescent="0.25">
      <c r="A61" s="37" t="s">
        <v>50</v>
      </c>
      <c r="B61" s="40">
        <v>1977</v>
      </c>
    </row>
    <row r="62" spans="1:8" x14ac:dyDescent="0.25">
      <c r="A62" s="37" t="s">
        <v>51</v>
      </c>
      <c r="B62" s="40">
        <v>1070</v>
      </c>
    </row>
    <row r="63" spans="1:8" x14ac:dyDescent="0.25">
      <c r="A63" s="37" t="s">
        <v>52</v>
      </c>
      <c r="B63" s="40">
        <v>3185</v>
      </c>
    </row>
    <row r="64" spans="1:8" x14ac:dyDescent="0.25">
      <c r="A64" s="37" t="s">
        <v>53</v>
      </c>
      <c r="B64" s="40">
        <v>1287</v>
      </c>
    </row>
    <row r="65" spans="1:2" x14ac:dyDescent="0.25">
      <c r="A65" s="37" t="s">
        <v>54</v>
      </c>
      <c r="B65" s="40">
        <v>311</v>
      </c>
    </row>
    <row r="66" spans="1:2" x14ac:dyDescent="0.25">
      <c r="A66" s="37" t="s">
        <v>55</v>
      </c>
      <c r="B66" s="40">
        <v>7216</v>
      </c>
    </row>
    <row r="67" spans="1:2" x14ac:dyDescent="0.25">
      <c r="A67" s="37" t="s">
        <v>56</v>
      </c>
      <c r="B67" s="40">
        <v>14719</v>
      </c>
    </row>
    <row r="68" spans="1:2" ht="15.75" thickBot="1" x14ac:dyDescent="0.3">
      <c r="A68" s="38" t="s">
        <v>57</v>
      </c>
      <c r="B68" s="41">
        <v>1867</v>
      </c>
    </row>
    <row r="69" spans="1:2" x14ac:dyDescent="0.25">
      <c r="B69" s="42"/>
    </row>
  </sheetData>
  <mergeCells count="4">
    <mergeCell ref="B1:F1"/>
    <mergeCell ref="I1:M1"/>
    <mergeCell ref="A21:G21"/>
    <mergeCell ref="A59:B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Holstebro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Odgaard (Holstebro Kommune)</dc:creator>
  <cp:lastModifiedBy>Nikolaj Høj Ambrosen (Holstebro Kommune)</cp:lastModifiedBy>
  <dcterms:created xsi:type="dcterms:W3CDTF">2018-10-17T07:59:20Z</dcterms:created>
  <dcterms:modified xsi:type="dcterms:W3CDTF">2022-02-04T07:59:06Z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f63b5157eb8147459a83046bc83a2fe7</vt:lpwstr>
  </property>
  <property fmtid="{D5CDD505-2E9C-101B-9397-08002B2CF9AE}" pid="3" name="CloudStatistics_StoryID">
    <vt:lpwstr>ded3b6ed-c9c9-466d-be7c-d70093028c00</vt:lpwstr>
  </property>
</Properties>
</file>